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生产制造" sheetId="2" r:id="rId1"/>
  </sheets>
  <definedNames>
    <definedName name="_xlnm.Print_Titles" localSheetId="0">生产制造!$1:$4</definedName>
  </definedNames>
  <calcPr calcId="144525"/>
</workbook>
</file>

<file path=xl/sharedStrings.xml><?xml version="1.0" encoding="utf-8"?>
<sst xmlns="http://schemas.openxmlformats.org/spreadsheetml/2006/main" count="167" uniqueCount="131">
  <si>
    <t xml:space="preserve"> 浙江省机电制造专业高级工程师生产制造（工艺）评审打分表</t>
  </si>
  <si>
    <t xml:space="preserve"> 姓名：           单位：                               市、省直单位：     </t>
  </si>
  <si>
    <t>指标</t>
  </si>
  <si>
    <t>一级</t>
  </si>
  <si>
    <t>二级</t>
  </si>
  <si>
    <t>三级</t>
  </si>
  <si>
    <t>最高分值</t>
  </si>
  <si>
    <t>说明</t>
  </si>
  <si>
    <t>自评分</t>
  </si>
  <si>
    <t>审核分</t>
  </si>
  <si>
    <t>专家评分</t>
  </si>
  <si>
    <t>系统佐证目录</t>
  </si>
  <si>
    <t>职业道德（最高10分）</t>
  </si>
  <si>
    <t>敬业爱岗（最高10分）</t>
  </si>
  <si>
    <t>获劳模、五一劳动奖章、先进工作者等社会职务及荣誉称号</t>
  </si>
  <si>
    <t>国家级</t>
  </si>
  <si>
    <t>不累计计分</t>
  </si>
  <si>
    <t>省、部级(国家级行业)或相当级别</t>
  </si>
  <si>
    <t>市、地级(省级行业)或相当级别</t>
  </si>
  <si>
    <t>县、区级</t>
  </si>
  <si>
    <t>近三年个人年度考核</t>
  </si>
  <si>
    <t>3年优秀</t>
  </si>
  <si>
    <t>2年优秀</t>
  </si>
  <si>
    <t>1年优秀</t>
  </si>
  <si>
    <t>职 业 道 德 小 计（最高10分）</t>
  </si>
  <si>
    <t>学历、资历与资质（最高15分）</t>
  </si>
  <si>
    <t>学历（最高4分）</t>
  </si>
  <si>
    <t>博士</t>
  </si>
  <si>
    <t>本专业</t>
  </si>
  <si>
    <t>非本专业</t>
  </si>
  <si>
    <t>硕士</t>
  </si>
  <si>
    <t>学 历（最高4分）</t>
  </si>
  <si>
    <t>资历（最高8分）</t>
  </si>
  <si>
    <t>技术工作年限（最高8分）</t>
  </si>
  <si>
    <t>从事机电行业相关工作</t>
  </si>
  <si>
    <t>每年0.5分</t>
  </si>
  <si>
    <t>从事非机电行业工作</t>
  </si>
  <si>
    <t>技 术 工 作 年 限（最高8分）</t>
  </si>
  <si>
    <t>技术职务（最高分5分）</t>
  </si>
  <si>
    <t>单位技术负责人</t>
  </si>
  <si>
    <t>大型企业</t>
  </si>
  <si>
    <t>需提供大型企业证明（上一年度经审计的审计报告）、单位技术负责人正式任命文件。</t>
  </si>
  <si>
    <t>其他企业</t>
  </si>
  <si>
    <t>需提供单位技术负责人正式任命文件</t>
  </si>
  <si>
    <t>部门技术负责人</t>
  </si>
  <si>
    <t>需提供大型企业证明（上一年度经审计的审计报告）、部门技术负责人正式任命文件。</t>
  </si>
  <si>
    <t>需提供部门技术负责人正式任命文件</t>
  </si>
  <si>
    <t>项目负责人</t>
  </si>
  <si>
    <t>项目是指省级以上或企业自列500万以上项目。（需提供项目书及项目负责人正式任命文件）。</t>
  </si>
  <si>
    <t>技 术 职 务（最高分5分）</t>
  </si>
  <si>
    <t>资 历（最高8分）</t>
  </si>
  <si>
    <t>执业资质（最高3分）</t>
  </si>
  <si>
    <t>高级证书和国际互认的国外资质</t>
  </si>
  <si>
    <t>机电专业和相关技术领域</t>
  </si>
  <si>
    <t>每张证书1.5分。详见附件3《浙江省机电制造技术类专业常用资质证书清单》。</t>
  </si>
  <si>
    <t>学 历、资 历 与 资 质 小 计（最高15分）</t>
  </si>
  <si>
    <t xml:space="preserve">奖励与成果（最高30分） </t>
  </si>
  <si>
    <t>科技奖项（最高30分）</t>
  </si>
  <si>
    <t>一等奖</t>
  </si>
  <si>
    <t>前5名</t>
  </si>
  <si>
    <t>本评价条件第八条规定前5名高工为免评项。</t>
  </si>
  <si>
    <t>其他</t>
  </si>
  <si>
    <t>每项最高10分（相同内容项目不重复计）加权计分，第6名加权值为1.0，第7名减0.2，以后名次按0.1递减。</t>
  </si>
  <si>
    <t>二等奖</t>
  </si>
  <si>
    <t>省、部级（国家级行业）或相当级别</t>
  </si>
  <si>
    <t>每项最高10分（相同内容项目不重复计）加权计分，第1名加权值为1.0，第2名减0.2，以后名次按0.1递减。</t>
  </si>
  <si>
    <t>三等奖</t>
  </si>
  <si>
    <t>每项最高8分（相同内容项目不重复计）加权计分，加权方式同上。</t>
  </si>
  <si>
    <t>市、地、厅级（省级行业）或相当级别</t>
  </si>
  <si>
    <t>每项最高7分（相同内容项目不重复计）加权计分，加权方式同上。</t>
  </si>
  <si>
    <t>每项最高6分（相同内容项目不重复计）加权计分，加权方式同上。</t>
  </si>
  <si>
    <t xml:space="preserve"> 三等奖</t>
  </si>
  <si>
    <t>每项最高5分（相同内容项目不重复计）加权计分，加权方式同上。</t>
  </si>
  <si>
    <t>科 技 奖 项（最高30分）</t>
  </si>
  <si>
    <t>专利（最高12分）</t>
  </si>
  <si>
    <t>国际、国内发明专利</t>
  </si>
  <si>
    <t>第一发明人</t>
  </si>
  <si>
    <t>经专家认定产业实际效益的，每项4分（相同内容项目不重复计）。</t>
  </si>
  <si>
    <t>主要发明人</t>
  </si>
  <si>
    <t>经专家认定产业实际效益的，每项最高3分（相同内容项目不重复计）。加权计分，第二名为0.8，以后名次按0.1递减。</t>
  </si>
  <si>
    <t>其它专利</t>
  </si>
  <si>
    <t>经专家认定产业实际效益的，每项最高2分（相同内容项目不重复计）。</t>
  </si>
  <si>
    <t>经专家认定产生实际效益的，每项1分（相同内容项目不重复计）。加权计分，第二名为0.8，以后名次按0.1递减。</t>
  </si>
  <si>
    <t>软件著作权</t>
  </si>
  <si>
    <t>取得著作权证书</t>
  </si>
  <si>
    <t>经专家认定产生实际效益的，每项最高2分（相同内容软件著作权不重复计分）。</t>
  </si>
  <si>
    <t>专 利（最高12分）</t>
  </si>
  <si>
    <t>标准（最高12分）</t>
  </si>
  <si>
    <t>国际</t>
  </si>
  <si>
    <t>第一起草人</t>
  </si>
  <si>
    <t>每项5分（相同内容标准不重复计分）。</t>
  </si>
  <si>
    <t>参与</t>
  </si>
  <si>
    <t>每项3分（相同内容标准不重复计分）加权计分，第二名为0.8，以后名次按0.1递减。</t>
  </si>
  <si>
    <t>国家、行业</t>
  </si>
  <si>
    <t>每项2分。（相同内容标准不重复计分）。</t>
  </si>
  <si>
    <t>每项1.5分（相同内容标准不重复计分）加权计分，第二名为0.8，以后名次按0.1递减。</t>
  </si>
  <si>
    <t>地方、团体</t>
  </si>
  <si>
    <t>每项1.5分（相同内容标准不重复计分）。</t>
  </si>
  <si>
    <t>每项1分（相同内容标准不重复计分）加权计分，第二名为0.8，以后名次按0.1递减。</t>
  </si>
  <si>
    <t>企业</t>
  </si>
  <si>
    <t>企业标准是指在国家标准平台上经企业自我申明的标准，需提供相关证明材料。每项0.5分（相同内容标准不重复计分）。</t>
  </si>
  <si>
    <t>标 准（最高12分）</t>
  </si>
  <si>
    <t>论文、论著及译著（最高7分）</t>
  </si>
  <si>
    <t xml:space="preserve">论文SCI、EI、ISTP、ISR收录，论著、译著正式出版
</t>
  </si>
  <si>
    <t>论文每篇4分，论著、译著每册7分（相同内容文章不重复计分）。加权计分，第一名加权值为1.0,第二名减0.2,以后名次按0.1递减。</t>
  </si>
  <si>
    <t>中文核心期刊、中文科技核心期刊、中国科学引文数据库</t>
  </si>
  <si>
    <t>每篇2.5分（相同内容文章不重复计分）加权计分，第一名加权值为1.0,第二名减0.2,以后名次按0.1递减。</t>
  </si>
  <si>
    <t>其它正式刊物（国内外）、会议论文集（国家级学会、协会及分会）</t>
  </si>
  <si>
    <t>每篇1.5分（相同内容文章不重复计分）加权计分，第一名加权值为1.0,第二名减0.2,以后名次按0.1递减。</t>
  </si>
  <si>
    <t>论 文、论 著 及 译 著（最高7分）</t>
  </si>
  <si>
    <t>奖 励 与 成 果 小 计（最高30分）</t>
  </si>
  <si>
    <t>工作业绩（最高45分）</t>
  </si>
  <si>
    <t xml:space="preserve"> 专业（技术）水平（最高15分）</t>
  </si>
  <si>
    <t>具有扎实的专业技术知识。具有从事机电产品生产制造及关键工艺研究设计的能力。</t>
  </si>
  <si>
    <t>10～15</t>
  </si>
  <si>
    <t>由评审专家根据提供的评审材料判定打分</t>
  </si>
  <si>
    <t>熟悉机电产品生产制造及关键工艺提升和先进适用工艺技术的推广能力。</t>
  </si>
  <si>
    <t>6～10</t>
  </si>
  <si>
    <t>具有一定的经验，了解与本职工作相关的制造技术和先进工艺。能参与解决制造技术中的一般技术难题的能力。</t>
  </si>
  <si>
    <t>1～6</t>
  </si>
  <si>
    <t>专业技术工作经历（最高15分）</t>
  </si>
  <si>
    <t>具有扎实的专业技术知识。有从事机电产品生产制造及关键工艺研究设计的经历。</t>
  </si>
  <si>
    <t>熟悉机电产品生产制造及关键工艺提升和先进选用工艺技术的推广经历。</t>
  </si>
  <si>
    <t>具有一定的经验，能解决生产制造技术问题，取得较好成效。具有产品的制造、工艺技术保证的经历。</t>
  </si>
  <si>
    <t>专业技术工作业绩（最高15分）</t>
  </si>
  <si>
    <t>主持完成2项以上重大产品的制造工艺技术研究设计与提升的业绩，对行业和企业有重要影响，并获得显著的经济效益和社会效益。或在开拓制造工艺新领域、攻克难关中作出重大贡献者。</t>
  </si>
  <si>
    <t>主持完成2项以上产品的制造工艺技术研究设计与提升的业绩，对行业和企业有重要影响，并获得明显的经济效益和社会效益。或在开拓制造工艺新领域、攻克难关中作出贡献者。</t>
  </si>
  <si>
    <t>参与完成1项以上产品的制造、工艺技术保证与提升的经历和能力，并获得一定的经济效益和社会效益。或在开拓新领域中取得一定成绩。</t>
  </si>
  <si>
    <t>工 作 业 绩 小 计（最高45分）</t>
  </si>
  <si>
    <t>总 分</t>
  </si>
  <si>
    <t xml:space="preserve">        专家签字：                                             组长签字：</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</si>
</sst>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4">
    <font>
      <sz val="11"/>
      <color theme="1"/>
      <name val="等线"/>
      <charset val="134"/>
    </font>
    <font>
      <sz val="11"/>
      <color rgb="FFFF0000"/>
      <name val="等线"/>
      <charset val="134"/>
    </font>
    <font>
      <sz val="20"/>
      <color theme="1"/>
      <name val="等线"/>
      <charset val="134"/>
    </font>
    <font>
      <b/>
      <sz val="10"/>
      <color indexed="8"/>
      <name val="黑体"/>
      <charset val="134"/>
    </font>
    <font>
      <b/>
      <sz val="10"/>
      <color indexed="8"/>
      <name val="宋体"/>
      <charset val="134"/>
    </font>
    <font>
      <sz val="9"/>
      <color indexed="8"/>
      <name val="宋体"/>
      <charset val="134"/>
    </font>
    <font>
      <sz val="9"/>
      <color rgb="FF000000"/>
      <name val="宋体"/>
      <charset val="134"/>
    </font>
    <font>
      <b/>
      <sz val="9"/>
      <color rgb="FFFF0000"/>
      <name val="宋体"/>
      <charset val="134"/>
    </font>
    <font>
      <sz val="9"/>
      <color rgb="FFFF0000"/>
      <name val="宋体"/>
      <charset val="134"/>
    </font>
    <font>
      <sz val="11"/>
      <color indexed="8"/>
      <name val="宋体"/>
      <charset val="134"/>
    </font>
    <font>
      <sz val="11"/>
      <color rgb="FFFF0000"/>
      <name val="宋体"/>
      <charset val="134"/>
    </font>
    <font>
      <sz val="11"/>
      <color theme="1"/>
      <name val="宋体"/>
      <charset val="134"/>
    </font>
    <font>
      <sz val="11"/>
      <name val="宋体"/>
      <charset val="134"/>
    </font>
    <font>
      <sz val="14"/>
      <color indexed="8"/>
      <name val="宋体"/>
      <charset val="134"/>
    </font>
    <font>
      <sz val="11"/>
      <color theme="1"/>
      <name val="等线"/>
      <charset val="134"/>
      <scheme val="minor"/>
    </font>
    <font>
      <sz val="11"/>
      <color theme="0"/>
      <name val="等线"/>
      <charset val="0"/>
      <scheme val="minor"/>
    </font>
    <font>
      <b/>
      <sz val="13"/>
      <color theme="3"/>
      <name val="等线"/>
      <charset val="134"/>
      <scheme val="minor"/>
    </font>
    <font>
      <sz val="11"/>
      <color rgb="FF3F3F76"/>
      <name val="等线"/>
      <charset val="0"/>
      <scheme val="minor"/>
    </font>
    <font>
      <sz val="11"/>
      <color theme="1"/>
      <name val="等线"/>
      <charset val="0"/>
      <scheme val="minor"/>
    </font>
    <font>
      <b/>
      <sz val="11"/>
      <color rgb="FFFA7D00"/>
      <name val="等线"/>
      <charset val="0"/>
      <scheme val="minor"/>
    </font>
    <font>
      <b/>
      <sz val="11"/>
      <color theme="3"/>
      <name val="等线"/>
      <charset val="134"/>
      <scheme val="minor"/>
    </font>
    <font>
      <sz val="11"/>
      <color rgb="FF9C0006"/>
      <name val="等线"/>
      <charset val="0"/>
      <scheme val="minor"/>
    </font>
    <font>
      <u/>
      <sz val="11"/>
      <color rgb="FF800080"/>
      <name val="等线"/>
      <charset val="0"/>
      <scheme val="minor"/>
    </font>
    <font>
      <b/>
      <sz val="11"/>
      <color theme="1"/>
      <name val="等线"/>
      <charset val="0"/>
      <scheme val="minor"/>
    </font>
    <font>
      <u/>
      <sz val="11"/>
      <color rgb="FF0000FF"/>
      <name val="等线"/>
      <charset val="0"/>
      <scheme val="minor"/>
    </font>
    <font>
      <b/>
      <sz val="18"/>
      <color theme="3"/>
      <name val="等线"/>
      <charset val="134"/>
      <scheme val="minor"/>
    </font>
    <font>
      <sz val="11"/>
      <color rgb="FFFF0000"/>
      <name val="等线"/>
      <charset val="0"/>
      <scheme val="minor"/>
    </font>
    <font>
      <i/>
      <sz val="11"/>
      <color rgb="FF7F7F7F"/>
      <name val="等线"/>
      <charset val="0"/>
      <scheme val="minor"/>
    </font>
    <font>
      <sz val="11"/>
      <color rgb="FFFA7D00"/>
      <name val="等线"/>
      <charset val="0"/>
      <scheme val="minor"/>
    </font>
    <font>
      <b/>
      <sz val="15"/>
      <color theme="3"/>
      <name val="等线"/>
      <charset val="134"/>
      <scheme val="minor"/>
    </font>
    <font>
      <b/>
      <sz val="11"/>
      <color rgb="FF3F3F3F"/>
      <name val="等线"/>
      <charset val="0"/>
      <scheme val="minor"/>
    </font>
    <font>
      <b/>
      <sz val="11"/>
      <color rgb="FFFFFFFF"/>
      <name val="等线"/>
      <charset val="0"/>
      <scheme val="minor"/>
    </font>
    <font>
      <sz val="11"/>
      <color rgb="FF006100"/>
      <name val="等线"/>
      <charset val="0"/>
      <scheme val="minor"/>
    </font>
    <font>
      <sz val="11"/>
      <color rgb="FF9C6500"/>
      <name val="等线"/>
      <charset val="0"/>
      <scheme val="minor"/>
    </font>
  </fonts>
  <fills count="36">
    <fill>
      <patternFill patternType="none"/>
    </fill>
    <fill>
      <patternFill patternType="gray125"/>
    </fill>
    <fill>
      <patternFill patternType="solid">
        <fgColor indexed="65"/>
        <bgColor indexed="64"/>
      </patternFill>
    </fill>
    <fill>
      <patternFill patternType="solid">
        <fgColor indexed="9"/>
        <bgColor indexed="9"/>
      </patternFill>
    </fill>
    <fill>
      <patternFill patternType="solid">
        <fgColor theme="0"/>
        <bgColor indexed="64"/>
      </patternFill>
    </fill>
    <fill>
      <patternFill patternType="solid">
        <fgColor rgb="FFFFFFCC"/>
        <bgColor indexed="64"/>
      </patternFill>
    </fill>
    <fill>
      <patternFill patternType="solid">
        <fgColor theme="6"/>
        <bgColor indexed="64"/>
      </patternFill>
    </fill>
    <fill>
      <patternFill patternType="solid">
        <fgColor theme="4" tint="0.399975585192419"/>
        <bgColor indexed="64"/>
      </patternFill>
    </fill>
    <fill>
      <patternFill patternType="solid">
        <fgColor rgb="FFFFCC99"/>
        <bgColor indexed="64"/>
      </patternFill>
    </fill>
    <fill>
      <patternFill patternType="solid">
        <fgColor theme="9"/>
        <bgColor indexed="64"/>
      </patternFill>
    </fill>
    <fill>
      <patternFill patternType="solid">
        <fgColor theme="4"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4"/>
        <bgColor indexed="64"/>
      </patternFill>
    </fill>
    <fill>
      <patternFill patternType="solid">
        <fgColor theme="5"/>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8"/>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A5A5A5"/>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9" tint="0.599993896298105"/>
        <bgColor indexed="64"/>
      </patternFill>
    </fill>
    <fill>
      <patternFill patternType="solid">
        <fgColor theme="7"/>
        <bgColor indexed="64"/>
      </patternFill>
    </fill>
    <fill>
      <patternFill patternType="solid">
        <fgColor theme="7" tint="0.599993896298105"/>
        <bgColor indexed="64"/>
      </patternFill>
    </fill>
    <fill>
      <patternFill patternType="solid">
        <fgColor theme="9" tint="0.399975585192419"/>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14" fillId="0" borderId="0" applyFont="0" applyFill="0" applyBorder="0" applyAlignment="0" applyProtection="0">
      <alignment vertical="center"/>
    </xf>
    <xf numFmtId="0" fontId="18" fillId="16" borderId="0" applyNumberFormat="0" applyBorder="0" applyAlignment="0" applyProtection="0">
      <alignment vertical="center"/>
    </xf>
    <xf numFmtId="0" fontId="17" fillId="8" borderId="17"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8" fillId="18" borderId="0" applyNumberFormat="0" applyBorder="0" applyAlignment="0" applyProtection="0">
      <alignment vertical="center"/>
    </xf>
    <xf numFmtId="0" fontId="21" fillId="12" borderId="0" applyNumberFormat="0" applyBorder="0" applyAlignment="0" applyProtection="0">
      <alignment vertical="center"/>
    </xf>
    <xf numFmtId="43" fontId="14" fillId="0" borderId="0" applyFont="0" applyFill="0" applyBorder="0" applyAlignment="0" applyProtection="0">
      <alignment vertical="center"/>
    </xf>
    <xf numFmtId="0" fontId="15" fillId="20" borderId="0" applyNumberFormat="0" applyBorder="0" applyAlignment="0" applyProtection="0">
      <alignment vertical="center"/>
    </xf>
    <xf numFmtId="0" fontId="24" fillId="0" borderId="0" applyNumberFormat="0" applyFill="0" applyBorder="0" applyAlignment="0" applyProtection="0">
      <alignment vertical="center"/>
    </xf>
    <xf numFmtId="9" fontId="14" fillId="0" borderId="0" applyFont="0" applyFill="0" applyBorder="0" applyAlignment="0" applyProtection="0">
      <alignment vertical="center"/>
    </xf>
    <xf numFmtId="0" fontId="22" fillId="0" borderId="0" applyNumberFormat="0" applyFill="0" applyBorder="0" applyAlignment="0" applyProtection="0">
      <alignment vertical="center"/>
    </xf>
    <xf numFmtId="0" fontId="14" fillId="5" borderId="15" applyNumberFormat="0" applyFont="0" applyAlignment="0" applyProtection="0">
      <alignment vertical="center"/>
    </xf>
    <xf numFmtId="0" fontId="15" fillId="15" borderId="0" applyNumberFormat="0" applyBorder="0" applyAlignment="0" applyProtection="0">
      <alignment vertical="center"/>
    </xf>
    <xf numFmtId="0" fontId="20"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9" fillId="0" borderId="16" applyNumberFormat="0" applyFill="0" applyAlignment="0" applyProtection="0">
      <alignment vertical="center"/>
    </xf>
    <xf numFmtId="0" fontId="16" fillId="0" borderId="16" applyNumberFormat="0" applyFill="0" applyAlignment="0" applyProtection="0">
      <alignment vertical="center"/>
    </xf>
    <xf numFmtId="0" fontId="15" fillId="7" borderId="0" applyNumberFormat="0" applyBorder="0" applyAlignment="0" applyProtection="0">
      <alignment vertical="center"/>
    </xf>
    <xf numFmtId="0" fontId="20" fillId="0" borderId="20" applyNumberFormat="0" applyFill="0" applyAlignment="0" applyProtection="0">
      <alignment vertical="center"/>
    </xf>
    <xf numFmtId="0" fontId="15" fillId="23" borderId="0" applyNumberFormat="0" applyBorder="0" applyAlignment="0" applyProtection="0">
      <alignment vertical="center"/>
    </xf>
    <xf numFmtId="0" fontId="30" fillId="11" borderId="21" applyNumberFormat="0" applyAlignment="0" applyProtection="0">
      <alignment vertical="center"/>
    </xf>
    <xf numFmtId="0" fontId="19" fillId="11" borderId="17" applyNumberFormat="0" applyAlignment="0" applyProtection="0">
      <alignment vertical="center"/>
    </xf>
    <xf numFmtId="0" fontId="31" fillId="27" borderId="22" applyNumberFormat="0" applyAlignment="0" applyProtection="0">
      <alignment vertical="center"/>
    </xf>
    <xf numFmtId="0" fontId="18" fillId="29" borderId="0" applyNumberFormat="0" applyBorder="0" applyAlignment="0" applyProtection="0">
      <alignment vertical="center"/>
    </xf>
    <xf numFmtId="0" fontId="15" fillId="14" borderId="0" applyNumberFormat="0" applyBorder="0" applyAlignment="0" applyProtection="0">
      <alignment vertical="center"/>
    </xf>
    <xf numFmtId="0" fontId="28" fillId="0" borderId="19" applyNumberFormat="0" applyFill="0" applyAlignment="0" applyProtection="0">
      <alignment vertical="center"/>
    </xf>
    <xf numFmtId="0" fontId="23" fillId="0" borderId="18" applyNumberFormat="0" applyFill="0" applyAlignment="0" applyProtection="0">
      <alignment vertical="center"/>
    </xf>
    <xf numFmtId="0" fontId="32" fillId="30" borderId="0" applyNumberFormat="0" applyBorder="0" applyAlignment="0" applyProtection="0">
      <alignment vertical="center"/>
    </xf>
    <xf numFmtId="0" fontId="33" fillId="31" borderId="0" applyNumberFormat="0" applyBorder="0" applyAlignment="0" applyProtection="0">
      <alignment vertical="center"/>
    </xf>
    <xf numFmtId="0" fontId="18" fillId="22" borderId="0" applyNumberFormat="0" applyBorder="0" applyAlignment="0" applyProtection="0">
      <alignment vertical="center"/>
    </xf>
    <xf numFmtId="0" fontId="15" fillId="13" borderId="0" applyNumberFormat="0" applyBorder="0" applyAlignment="0" applyProtection="0">
      <alignment vertical="center"/>
    </xf>
    <xf numFmtId="0" fontId="18" fillId="26" borderId="0" applyNumberFormat="0" applyBorder="0" applyAlignment="0" applyProtection="0">
      <alignment vertical="center"/>
    </xf>
    <xf numFmtId="0" fontId="18" fillId="10" borderId="0" applyNumberFormat="0" applyBorder="0" applyAlignment="0" applyProtection="0">
      <alignment vertical="center"/>
    </xf>
    <xf numFmtId="0" fontId="18" fillId="17" borderId="0" applyNumberFormat="0" applyBorder="0" applyAlignment="0" applyProtection="0">
      <alignment vertical="center"/>
    </xf>
    <xf numFmtId="0" fontId="18" fillId="25" borderId="0" applyNumberFormat="0" applyBorder="0" applyAlignment="0" applyProtection="0">
      <alignment vertical="center"/>
    </xf>
    <xf numFmtId="0" fontId="15" fillId="6" borderId="0" applyNumberFormat="0" applyBorder="0" applyAlignment="0" applyProtection="0">
      <alignment vertical="center"/>
    </xf>
    <xf numFmtId="0" fontId="15" fillId="33" borderId="0" applyNumberFormat="0" applyBorder="0" applyAlignment="0" applyProtection="0">
      <alignment vertical="center"/>
    </xf>
    <xf numFmtId="0" fontId="18" fillId="21" borderId="0" applyNumberFormat="0" applyBorder="0" applyAlignment="0" applyProtection="0">
      <alignment vertical="center"/>
    </xf>
    <xf numFmtId="0" fontId="18" fillId="34" borderId="0" applyNumberFormat="0" applyBorder="0" applyAlignment="0" applyProtection="0">
      <alignment vertical="center"/>
    </xf>
    <xf numFmtId="0" fontId="15" fillId="19" borderId="0" applyNumberFormat="0" applyBorder="0" applyAlignment="0" applyProtection="0">
      <alignment vertical="center"/>
    </xf>
    <xf numFmtId="0" fontId="18" fillId="24" borderId="0" applyNumberFormat="0" applyBorder="0" applyAlignment="0" applyProtection="0">
      <alignment vertical="center"/>
    </xf>
    <xf numFmtId="0" fontId="15" fillId="28" borderId="0" applyNumberFormat="0" applyBorder="0" applyAlignment="0" applyProtection="0">
      <alignment vertical="center"/>
    </xf>
    <xf numFmtId="0" fontId="15" fillId="9" borderId="0" applyNumberFormat="0" applyBorder="0" applyAlignment="0" applyProtection="0">
      <alignment vertical="center"/>
    </xf>
    <xf numFmtId="0" fontId="18" fillId="32" borderId="0" applyNumberFormat="0" applyBorder="0" applyAlignment="0" applyProtection="0">
      <alignment vertical="center"/>
    </xf>
    <xf numFmtId="0" fontId="15" fillId="35" borderId="0" applyNumberFormat="0" applyBorder="0" applyAlignment="0" applyProtection="0">
      <alignment vertical="center"/>
    </xf>
  </cellStyleXfs>
  <cellXfs count="71">
    <xf numFmtId="0" fontId="0" fillId="0" borderId="0" xfId="0">
      <alignment vertical="center"/>
    </xf>
    <xf numFmtId="0" fontId="0" fillId="2" borderId="0" xfId="0" applyFill="1" applyBorder="1" applyAlignment="1" applyProtection="1">
      <alignment horizontal="center" vertical="center"/>
      <protection locked="0"/>
    </xf>
    <xf numFmtId="0" fontId="1" fillId="2" borderId="0" xfId="0" applyFont="1" applyFill="1" applyAlignment="1" applyProtection="1">
      <alignment horizontal="center" vertical="center"/>
      <protection locked="0"/>
    </xf>
    <xf numFmtId="0" fontId="0" fillId="2" borderId="0" xfId="0" applyFill="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3" fillId="3" borderId="1" xfId="0" applyFont="1" applyFill="1" applyBorder="1" applyAlignment="1" applyProtection="1">
      <alignment horizontal="left" vertical="center"/>
      <protection locked="0"/>
    </xf>
    <xf numFmtId="0" fontId="4" fillId="2" borderId="2"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textRotation="255" wrapText="1"/>
      <protection locked="0"/>
    </xf>
    <xf numFmtId="0" fontId="5" fillId="2" borderId="1"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textRotation="255" wrapText="1"/>
      <protection locked="0"/>
    </xf>
    <xf numFmtId="0" fontId="5" fillId="2" borderId="7" xfId="0" applyFont="1" applyFill="1" applyBorder="1" applyAlignment="1" applyProtection="1">
      <alignment horizontal="center" vertical="center" wrapText="1"/>
      <protection locked="0"/>
    </xf>
    <xf numFmtId="0" fontId="5" fillId="2" borderId="8" xfId="0" applyFont="1" applyFill="1" applyBorder="1" applyAlignment="1" applyProtection="1">
      <alignment horizontal="center" vertical="center" wrapText="1"/>
      <protection locked="0"/>
    </xf>
    <xf numFmtId="0" fontId="5" fillId="2" borderId="9" xfId="0" applyFont="1" applyFill="1" applyBorder="1" applyAlignment="1" applyProtection="1">
      <alignment horizontal="center" vertical="center" wrapText="1"/>
      <protection locked="0"/>
    </xf>
    <xf numFmtId="0" fontId="5" fillId="2" borderId="10"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textRotation="255" wrapText="1"/>
      <protection locked="0"/>
    </xf>
    <xf numFmtId="0" fontId="7" fillId="2" borderId="9" xfId="0" applyFont="1" applyFill="1" applyBorder="1" applyAlignment="1" applyProtection="1">
      <alignment horizontal="center" vertical="center" wrapText="1"/>
      <protection locked="0"/>
    </xf>
    <xf numFmtId="0" fontId="8" fillId="2" borderId="11" xfId="0" applyFont="1" applyFill="1" applyBorder="1" applyAlignment="1" applyProtection="1">
      <alignment horizontal="center" vertical="center" wrapText="1"/>
      <protection locked="0"/>
    </xf>
    <xf numFmtId="0" fontId="8" fillId="2" borderId="10" xfId="0" applyFont="1" applyFill="1" applyBorder="1" applyAlignment="1" applyProtection="1">
      <alignment horizontal="center" vertical="center" wrapText="1"/>
      <protection locked="0"/>
    </xf>
    <xf numFmtId="0" fontId="8" fillId="2" borderId="6" xfId="0" applyFont="1" applyFill="1" applyBorder="1" applyAlignment="1" applyProtection="1">
      <alignment horizontal="center" vertical="center" textRotation="255" wrapText="1"/>
      <protection locked="0"/>
    </xf>
    <xf numFmtId="0" fontId="7" fillId="2" borderId="1"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5" fillId="2" borderId="12" xfId="0" applyFont="1"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0" fontId="5" fillId="4" borderId="2" xfId="0" applyFont="1" applyFill="1" applyBorder="1" applyAlignment="1" applyProtection="1">
      <alignment horizontal="left" vertical="center" wrapText="1"/>
      <protection locked="0"/>
    </xf>
    <xf numFmtId="0" fontId="6" fillId="2" borderId="3"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left" vertical="center" wrapText="1"/>
      <protection locked="0"/>
    </xf>
    <xf numFmtId="0" fontId="6" fillId="2" borderId="6" xfId="0" applyFont="1" applyFill="1" applyBorder="1" applyAlignment="1" applyProtection="1">
      <alignment horizontal="center" vertical="center" wrapText="1"/>
      <protection locked="0"/>
    </xf>
    <xf numFmtId="0" fontId="5" fillId="4" borderId="3" xfId="0" applyFont="1" applyFill="1" applyBorder="1" applyAlignment="1" applyProtection="1">
      <alignment horizontal="left" vertical="center" wrapText="1"/>
      <protection locked="0"/>
    </xf>
    <xf numFmtId="0" fontId="6" fillId="2" borderId="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left" vertical="center" wrapText="1"/>
      <protection locked="0"/>
    </xf>
    <xf numFmtId="0" fontId="5" fillId="2" borderId="5" xfId="0" applyFont="1" applyFill="1" applyBorder="1" applyAlignment="1" applyProtection="1">
      <alignment horizontal="left" vertical="center" wrapText="1"/>
      <protection locked="0"/>
    </xf>
    <xf numFmtId="0" fontId="5" fillId="2" borderId="9" xfId="0" applyFont="1" applyFill="1" applyBorder="1" applyAlignment="1" applyProtection="1">
      <alignment horizontal="left" vertical="center" wrapText="1"/>
      <protection locked="0"/>
    </xf>
    <xf numFmtId="0" fontId="5" fillId="2" borderId="10" xfId="0" applyFont="1" applyFill="1" applyBorder="1" applyAlignment="1" applyProtection="1">
      <alignment horizontal="left" vertical="center" wrapText="1"/>
      <protection locked="0"/>
    </xf>
    <xf numFmtId="0" fontId="5" fillId="2" borderId="1" xfId="0" applyFont="1" applyFill="1" applyBorder="1" applyAlignment="1" applyProtection="1">
      <alignment horizontal="left" vertical="center" wrapText="1"/>
      <protection locked="0"/>
    </xf>
    <xf numFmtId="0" fontId="5" fillId="2" borderId="5" xfId="0" applyFont="1" applyFill="1" applyBorder="1" applyAlignment="1" applyProtection="1">
      <alignment horizontal="center" vertical="center" textRotation="255" wrapText="1"/>
      <protection locked="0"/>
    </xf>
    <xf numFmtId="0" fontId="5" fillId="2" borderId="8" xfId="0" applyFont="1" applyFill="1" applyBorder="1" applyAlignment="1" applyProtection="1">
      <alignment horizontal="center" vertical="center" textRotation="255" wrapText="1"/>
      <protection locked="0"/>
    </xf>
    <xf numFmtId="0" fontId="9" fillId="2" borderId="1"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wrapText="1"/>
      <protection locked="0"/>
    </xf>
    <xf numFmtId="49" fontId="9" fillId="2" borderId="1" xfId="0" applyNumberFormat="1"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xf>
    <xf numFmtId="0" fontId="10" fillId="2" borderId="1" xfId="0" applyFont="1" applyFill="1" applyBorder="1" applyAlignment="1" applyProtection="1">
      <alignment horizontal="center" vertical="center" wrapText="1"/>
      <protection locked="0"/>
    </xf>
    <xf numFmtId="0" fontId="11" fillId="2" borderId="1" xfId="0" applyFont="1" applyFill="1" applyBorder="1" applyAlignment="1" applyProtection="1">
      <alignment horizontal="center" vertical="center"/>
      <protection locked="0"/>
    </xf>
    <xf numFmtId="49" fontId="11" fillId="2" borderId="1" xfId="0" applyNumberFormat="1" applyFont="1" applyFill="1" applyBorder="1" applyAlignment="1" applyProtection="1">
      <alignment horizontal="center" vertical="center"/>
      <protection locked="0"/>
    </xf>
    <xf numFmtId="0" fontId="10" fillId="2" borderId="1" xfId="0"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protection locked="0"/>
    </xf>
    <xf numFmtId="0" fontId="10" fillId="2" borderId="3" xfId="0" applyFont="1" applyFill="1" applyBorder="1" applyAlignment="1" applyProtection="1">
      <alignment horizontal="center" vertical="center"/>
    </xf>
    <xf numFmtId="49" fontId="11" fillId="2" borderId="3" xfId="0" applyNumberFormat="1" applyFont="1" applyFill="1" applyBorder="1" applyAlignment="1" applyProtection="1">
      <alignment horizontal="center" vertical="center"/>
      <protection locked="0"/>
    </xf>
    <xf numFmtId="0" fontId="10" fillId="2" borderId="3" xfId="0" applyFont="1" applyFill="1" applyBorder="1" applyAlignment="1" applyProtection="1">
      <alignment horizontal="center" vertical="center" wrapText="1"/>
    </xf>
    <xf numFmtId="0" fontId="10" fillId="2" borderId="3"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wrapText="1"/>
      <protection locked="0"/>
    </xf>
    <xf numFmtId="0" fontId="9" fillId="2" borderId="2" xfId="0" applyFont="1" applyFill="1" applyBorder="1" applyAlignment="1" applyProtection="1">
      <alignment horizontal="center" vertical="center"/>
      <protection locked="0"/>
    </xf>
    <xf numFmtId="0" fontId="11" fillId="2" borderId="2"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wrapText="1"/>
      <protection locked="0"/>
    </xf>
    <xf numFmtId="0" fontId="5" fillId="2" borderId="10" xfId="0" applyFont="1" applyFill="1" applyBorder="1" applyAlignment="1" applyProtection="1">
      <alignment horizontal="center" vertical="center" textRotation="255" wrapText="1"/>
      <protection locked="0"/>
    </xf>
    <xf numFmtId="0" fontId="9" fillId="2" borderId="13" xfId="0" applyFont="1" applyFill="1" applyBorder="1" applyAlignment="1" applyProtection="1">
      <alignment horizontal="left" vertical="center" wrapText="1"/>
      <protection locked="0"/>
    </xf>
    <xf numFmtId="0" fontId="9" fillId="2" borderId="14" xfId="0" applyFont="1" applyFill="1" applyBorder="1" applyAlignment="1" applyProtection="1">
      <alignment horizontal="left" vertical="center" wrapText="1"/>
      <protection locked="0"/>
    </xf>
    <xf numFmtId="0" fontId="13" fillId="2" borderId="0" xfId="0" applyFont="1" applyFill="1" applyAlignment="1" applyProtection="1">
      <alignment horizontal="center" vertical="center"/>
      <protection locked="0"/>
    </xf>
    <xf numFmtId="0" fontId="9" fillId="2" borderId="12" xfId="0" applyFont="1" applyFill="1" applyBorder="1" applyAlignment="1" applyProtection="1">
      <alignment horizontal="left" vertical="center" wrapText="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74"/>
  <sheetViews>
    <sheetView tabSelected="1" topLeftCell="A58" workbookViewId="0">
      <selection activeCell="G62" sqref="G62:H64"/>
    </sheetView>
  </sheetViews>
  <sheetFormatPr defaultColWidth="9" defaultRowHeight="14.25"/>
  <cols>
    <col min="1" max="1" width="5.75" style="3" customWidth="1"/>
    <col min="2" max="2" width="6.5" style="3" customWidth="1"/>
    <col min="3" max="3" width="6.375" style="3" customWidth="1"/>
    <col min="4" max="4" width="6.5" style="3" customWidth="1"/>
    <col min="5" max="5" width="12.625" style="3" customWidth="1"/>
    <col min="6" max="6" width="5.125" style="3" customWidth="1"/>
    <col min="7" max="7" width="19.75" style="3" customWidth="1"/>
    <col min="8" max="8" width="12" style="3" customWidth="1"/>
    <col min="9" max="11" width="5.375" style="3" customWidth="1"/>
    <col min="12" max="12" width="7.375" style="3" customWidth="1"/>
    <col min="13" max="16384" width="9" style="3"/>
  </cols>
  <sheetData>
    <row r="1" ht="36" customHeight="1" spans="1:12">
      <c r="A1" s="4" t="s">
        <v>0</v>
      </c>
      <c r="B1" s="1"/>
      <c r="C1" s="1"/>
      <c r="D1" s="1"/>
      <c r="E1" s="1"/>
      <c r="F1" s="1"/>
      <c r="G1" s="1"/>
      <c r="H1" s="1"/>
      <c r="I1" s="1"/>
      <c r="J1" s="1"/>
      <c r="K1" s="1"/>
      <c r="L1" s="1"/>
    </row>
    <row r="2" s="1" customFormat="1" ht="25.5" customHeight="1" spans="1:12">
      <c r="A2" s="5" t="s">
        <v>1</v>
      </c>
      <c r="B2" s="5"/>
      <c r="C2" s="5"/>
      <c r="D2" s="5"/>
      <c r="E2" s="5"/>
      <c r="F2" s="5"/>
      <c r="G2" s="5"/>
      <c r="H2" s="5"/>
      <c r="I2" s="5"/>
      <c r="J2" s="5"/>
      <c r="K2" s="5"/>
      <c r="L2" s="5"/>
    </row>
    <row r="3" ht="15.95" customHeight="1" spans="1:12">
      <c r="A3" s="6" t="s">
        <v>2</v>
      </c>
      <c r="B3" s="6" t="s">
        <v>3</v>
      </c>
      <c r="C3" s="6" t="s">
        <v>4</v>
      </c>
      <c r="D3" s="6"/>
      <c r="E3" s="6" t="s">
        <v>5</v>
      </c>
      <c r="F3" s="6" t="s">
        <v>6</v>
      </c>
      <c r="G3" s="6" t="s">
        <v>7</v>
      </c>
      <c r="H3" s="6"/>
      <c r="I3" s="6" t="s">
        <v>8</v>
      </c>
      <c r="J3" s="6" t="s">
        <v>9</v>
      </c>
      <c r="K3" s="6" t="s">
        <v>10</v>
      </c>
      <c r="L3" s="6" t="s">
        <v>11</v>
      </c>
    </row>
    <row r="4" ht="15.95" customHeight="1" spans="1:12">
      <c r="A4" s="7"/>
      <c r="B4" s="7"/>
      <c r="C4" s="7"/>
      <c r="D4" s="7"/>
      <c r="E4" s="7"/>
      <c r="F4" s="7"/>
      <c r="G4" s="7"/>
      <c r="H4" s="7"/>
      <c r="I4" s="7"/>
      <c r="J4" s="7"/>
      <c r="K4" s="7"/>
      <c r="L4" s="7"/>
    </row>
    <row r="5" ht="22.5" customHeight="1" spans="1:12">
      <c r="A5" s="8" t="s">
        <v>12</v>
      </c>
      <c r="B5" s="9" t="s">
        <v>13</v>
      </c>
      <c r="C5" s="10" t="s">
        <v>14</v>
      </c>
      <c r="D5" s="11"/>
      <c r="E5" s="9" t="s">
        <v>15</v>
      </c>
      <c r="F5" s="12">
        <v>10</v>
      </c>
      <c r="G5" s="13" t="s">
        <v>16</v>
      </c>
      <c r="H5" s="11"/>
      <c r="I5" s="46"/>
      <c r="J5" s="46"/>
      <c r="K5" s="46"/>
      <c r="L5" s="47"/>
    </row>
    <row r="6" ht="45" customHeight="1" spans="1:12">
      <c r="A6" s="14"/>
      <c r="B6" s="9"/>
      <c r="C6" s="15"/>
      <c r="D6" s="16"/>
      <c r="E6" s="9" t="s">
        <v>17</v>
      </c>
      <c r="F6" s="9">
        <v>8</v>
      </c>
      <c r="G6" s="15"/>
      <c r="H6" s="16"/>
      <c r="I6" s="46"/>
      <c r="J6" s="46"/>
      <c r="K6" s="46"/>
      <c r="L6" s="48"/>
    </row>
    <row r="7" ht="45" customHeight="1" spans="1:12">
      <c r="A7" s="14"/>
      <c r="B7" s="9"/>
      <c r="C7" s="15"/>
      <c r="D7" s="16"/>
      <c r="E7" s="9" t="s">
        <v>18</v>
      </c>
      <c r="F7" s="12">
        <v>6</v>
      </c>
      <c r="G7" s="15"/>
      <c r="H7" s="16"/>
      <c r="I7" s="46"/>
      <c r="J7" s="46"/>
      <c r="K7" s="46"/>
      <c r="L7" s="48"/>
    </row>
    <row r="8" ht="23.25" customHeight="1" spans="1:12">
      <c r="A8" s="14"/>
      <c r="B8" s="9"/>
      <c r="C8" s="17"/>
      <c r="D8" s="18"/>
      <c r="E8" s="9" t="s">
        <v>19</v>
      </c>
      <c r="F8" s="9">
        <v>4</v>
      </c>
      <c r="G8" s="15"/>
      <c r="H8" s="16"/>
      <c r="I8" s="46"/>
      <c r="J8" s="46"/>
      <c r="K8" s="46"/>
      <c r="L8" s="48"/>
    </row>
    <row r="9" ht="23.25" customHeight="1" spans="1:12">
      <c r="A9" s="14"/>
      <c r="B9" s="9"/>
      <c r="C9" s="10" t="s">
        <v>20</v>
      </c>
      <c r="D9" s="11"/>
      <c r="E9" s="9" t="s">
        <v>21</v>
      </c>
      <c r="F9" s="12">
        <v>3</v>
      </c>
      <c r="G9" s="15"/>
      <c r="H9" s="16"/>
      <c r="I9" s="46"/>
      <c r="J9" s="46"/>
      <c r="K9" s="46"/>
      <c r="L9" s="48"/>
    </row>
    <row r="10" ht="23.25" customHeight="1" spans="1:12">
      <c r="A10" s="14"/>
      <c r="B10" s="9"/>
      <c r="C10" s="15"/>
      <c r="D10" s="16"/>
      <c r="E10" s="9" t="s">
        <v>22</v>
      </c>
      <c r="F10" s="9">
        <v>2</v>
      </c>
      <c r="G10" s="15"/>
      <c r="H10" s="16"/>
      <c r="I10" s="46"/>
      <c r="J10" s="46"/>
      <c r="K10" s="46"/>
      <c r="L10" s="48"/>
    </row>
    <row r="11" ht="23.25" customHeight="1" spans="1:12">
      <c r="A11" s="19"/>
      <c r="B11" s="9"/>
      <c r="C11" s="17"/>
      <c r="D11" s="18"/>
      <c r="E11" s="9" t="s">
        <v>23</v>
      </c>
      <c r="F11" s="12">
        <v>1</v>
      </c>
      <c r="G11" s="17"/>
      <c r="H11" s="18"/>
      <c r="I11" s="46"/>
      <c r="J11" s="46"/>
      <c r="K11" s="46"/>
      <c r="L11" s="47"/>
    </row>
    <row r="12" s="2" customFormat="1" ht="21.75" customHeight="1" spans="1:12">
      <c r="A12" s="20" t="s">
        <v>24</v>
      </c>
      <c r="B12" s="21"/>
      <c r="C12" s="21"/>
      <c r="D12" s="21"/>
      <c r="E12" s="21"/>
      <c r="F12" s="21"/>
      <c r="G12" s="21"/>
      <c r="H12" s="22"/>
      <c r="I12" s="49">
        <f>IF(MAX(I5:I11)&gt;=10,10,MAX(I5:I11))</f>
        <v>0</v>
      </c>
      <c r="J12" s="49">
        <f>IF(MAX(J5:J11)&gt;=10,10,MAX(J5:J11))</f>
        <v>0</v>
      </c>
      <c r="K12" s="49">
        <f>IF(MAX(K5:K11)&gt;=10,10,MAX(K5:K11))</f>
        <v>0</v>
      </c>
      <c r="L12" s="50"/>
    </row>
    <row r="13" ht="21.75" customHeight="1" spans="1:12">
      <c r="A13" s="8" t="s">
        <v>25</v>
      </c>
      <c r="B13" s="9" t="s">
        <v>26</v>
      </c>
      <c r="C13" s="12" t="s">
        <v>27</v>
      </c>
      <c r="D13" s="12"/>
      <c r="E13" s="9" t="s">
        <v>28</v>
      </c>
      <c r="F13" s="12">
        <v>4</v>
      </c>
      <c r="G13" s="13" t="s">
        <v>16</v>
      </c>
      <c r="H13" s="11"/>
      <c r="I13" s="47"/>
      <c r="J13" s="46"/>
      <c r="K13" s="46"/>
      <c r="L13" s="51"/>
    </row>
    <row r="14" ht="21.75" customHeight="1" spans="1:12">
      <c r="A14" s="14"/>
      <c r="B14" s="9"/>
      <c r="C14" s="12"/>
      <c r="D14" s="12"/>
      <c r="E14" s="9" t="s">
        <v>29</v>
      </c>
      <c r="F14" s="9">
        <v>3</v>
      </c>
      <c r="G14" s="15"/>
      <c r="H14" s="16"/>
      <c r="I14" s="47"/>
      <c r="J14" s="46"/>
      <c r="K14" s="46"/>
      <c r="L14" s="51"/>
    </row>
    <row r="15" ht="21.75" customHeight="1" spans="1:12">
      <c r="A15" s="14"/>
      <c r="B15" s="9"/>
      <c r="C15" s="12" t="s">
        <v>30</v>
      </c>
      <c r="D15" s="12"/>
      <c r="E15" s="9" t="s">
        <v>28</v>
      </c>
      <c r="F15" s="12">
        <v>3</v>
      </c>
      <c r="G15" s="15"/>
      <c r="H15" s="16"/>
      <c r="I15" s="47"/>
      <c r="J15" s="46"/>
      <c r="K15" s="46"/>
      <c r="L15" s="52"/>
    </row>
    <row r="16" ht="21.75" customHeight="1" spans="1:12">
      <c r="A16" s="14"/>
      <c r="B16" s="9"/>
      <c r="C16" s="12"/>
      <c r="D16" s="12"/>
      <c r="E16" s="9" t="s">
        <v>29</v>
      </c>
      <c r="F16" s="9">
        <v>2</v>
      </c>
      <c r="G16" s="15"/>
      <c r="H16" s="16"/>
      <c r="I16" s="47"/>
      <c r="J16" s="46"/>
      <c r="K16" s="46"/>
      <c r="L16" s="51"/>
    </row>
    <row r="17" s="2" customFormat="1" ht="22.5" customHeight="1" spans="1:12">
      <c r="A17" s="23"/>
      <c r="B17" s="24" t="s">
        <v>31</v>
      </c>
      <c r="C17" s="24"/>
      <c r="D17" s="24"/>
      <c r="E17" s="24"/>
      <c r="F17" s="24"/>
      <c r="G17" s="24"/>
      <c r="H17" s="24"/>
      <c r="I17" s="53">
        <f>IF(MAX(I13:I16)&gt;=4,4,MAX(I13:I16))</f>
        <v>0</v>
      </c>
      <c r="J17" s="53">
        <f>IF(MAX(J13:J16)&gt;=4,4,MAX(J13:J16))</f>
        <v>0</v>
      </c>
      <c r="K17" s="53">
        <f>IF(MAX(K13:K16)&gt;=4,4,MAX(K13:K16))</f>
        <v>0</v>
      </c>
      <c r="L17" s="54"/>
    </row>
    <row r="18" ht="34.5" customHeight="1" spans="1:12">
      <c r="A18" s="14"/>
      <c r="B18" s="25" t="s">
        <v>32</v>
      </c>
      <c r="C18" s="26" t="s">
        <v>33</v>
      </c>
      <c r="D18" s="9"/>
      <c r="E18" s="9" t="s">
        <v>34</v>
      </c>
      <c r="F18" s="9">
        <v>8</v>
      </c>
      <c r="G18" s="27" t="s">
        <v>35</v>
      </c>
      <c r="H18" s="26"/>
      <c r="I18" s="47"/>
      <c r="J18" s="46"/>
      <c r="K18" s="46"/>
      <c r="L18" s="51"/>
    </row>
    <row r="19" ht="34.5" customHeight="1" spans="1:12">
      <c r="A19" s="14"/>
      <c r="B19" s="28"/>
      <c r="C19" s="11"/>
      <c r="D19" s="25"/>
      <c r="E19" s="25" t="s">
        <v>36</v>
      </c>
      <c r="F19" s="25">
        <v>4</v>
      </c>
      <c r="G19" s="10" t="s">
        <v>35</v>
      </c>
      <c r="H19" s="11"/>
      <c r="I19" s="47"/>
      <c r="J19" s="46"/>
      <c r="K19" s="46"/>
      <c r="L19" s="51"/>
    </row>
    <row r="20" ht="23.25" customHeight="1" spans="1:12">
      <c r="A20" s="14"/>
      <c r="B20" s="28"/>
      <c r="C20" s="29" t="s">
        <v>37</v>
      </c>
      <c r="D20" s="29"/>
      <c r="E20" s="29"/>
      <c r="F20" s="29"/>
      <c r="G20" s="29"/>
      <c r="H20" s="30"/>
      <c r="I20" s="49">
        <f>IF(SUM(I18:I19)&gt;=8,8,SUM(I18:I19))</f>
        <v>0</v>
      </c>
      <c r="J20" s="49">
        <f t="shared" ref="J20:K20" si="0">IF(SUM(J18:J19)&gt;=8,8,SUM(J18:J19))</f>
        <v>0</v>
      </c>
      <c r="K20" s="49">
        <f t="shared" si="0"/>
        <v>0</v>
      </c>
      <c r="L20" s="51"/>
    </row>
    <row r="21" ht="72.75" customHeight="1" spans="1:12">
      <c r="A21" s="14"/>
      <c r="B21" s="28"/>
      <c r="C21" s="18" t="s">
        <v>38</v>
      </c>
      <c r="D21" s="31" t="s">
        <v>39</v>
      </c>
      <c r="E21" s="31" t="s">
        <v>40</v>
      </c>
      <c r="F21" s="31">
        <v>5</v>
      </c>
      <c r="G21" s="32" t="s">
        <v>41</v>
      </c>
      <c r="H21" s="33" t="s">
        <v>16</v>
      </c>
      <c r="I21" s="47"/>
      <c r="J21" s="46"/>
      <c r="K21" s="46"/>
      <c r="L21" s="51"/>
    </row>
    <row r="22" ht="42.75" customHeight="1" spans="1:12">
      <c r="A22" s="14"/>
      <c r="B22" s="28"/>
      <c r="C22" s="26"/>
      <c r="D22" s="9"/>
      <c r="E22" s="9" t="s">
        <v>42</v>
      </c>
      <c r="F22" s="9">
        <v>4</v>
      </c>
      <c r="G22" s="34" t="s">
        <v>43</v>
      </c>
      <c r="H22" s="35"/>
      <c r="I22" s="47"/>
      <c r="J22" s="46"/>
      <c r="K22" s="46"/>
      <c r="L22" s="51"/>
    </row>
    <row r="23" ht="71.25" customHeight="1" spans="1:12">
      <c r="A23" s="14"/>
      <c r="B23" s="28"/>
      <c r="C23" s="26"/>
      <c r="D23" s="9" t="s">
        <v>44</v>
      </c>
      <c r="E23" s="9" t="s">
        <v>40</v>
      </c>
      <c r="F23" s="9">
        <v>4</v>
      </c>
      <c r="G23" s="34" t="s">
        <v>45</v>
      </c>
      <c r="H23" s="35"/>
      <c r="I23" s="47"/>
      <c r="J23" s="46"/>
      <c r="K23" s="46"/>
      <c r="L23" s="51"/>
    </row>
    <row r="24" ht="41.25" customHeight="1" spans="1:12">
      <c r="A24" s="14"/>
      <c r="B24" s="28"/>
      <c r="C24" s="26"/>
      <c r="D24" s="9"/>
      <c r="E24" s="9" t="s">
        <v>42</v>
      </c>
      <c r="F24" s="9">
        <v>3</v>
      </c>
      <c r="G24" s="34" t="s">
        <v>46</v>
      </c>
      <c r="H24" s="35"/>
      <c r="I24" s="47"/>
      <c r="J24" s="46"/>
      <c r="K24" s="46"/>
      <c r="L24" s="51"/>
    </row>
    <row r="25" ht="66.75" customHeight="1" spans="1:12">
      <c r="A25" s="14"/>
      <c r="B25" s="28"/>
      <c r="C25" s="11"/>
      <c r="D25" s="25" t="s">
        <v>47</v>
      </c>
      <c r="E25" s="25"/>
      <c r="F25" s="25">
        <v>3</v>
      </c>
      <c r="G25" s="36" t="s">
        <v>48</v>
      </c>
      <c r="H25" s="37"/>
      <c r="I25" s="47"/>
      <c r="J25" s="46"/>
      <c r="K25" s="46"/>
      <c r="L25" s="31"/>
    </row>
    <row r="26" ht="25.5" customHeight="1" spans="1:12">
      <c r="A26" s="14"/>
      <c r="B26" s="31"/>
      <c r="C26" s="38" t="s">
        <v>49</v>
      </c>
      <c r="D26" s="29"/>
      <c r="E26" s="29"/>
      <c r="F26" s="29"/>
      <c r="G26" s="29"/>
      <c r="H26" s="30"/>
      <c r="I26" s="55">
        <f>IF(MAX(I21:I25)&gt;=5,5,MAX(I21:I25))</f>
        <v>0</v>
      </c>
      <c r="J26" s="55">
        <f>IF(MAX(J21:J25)&gt;=5,5,MAX(J21:J25))</f>
        <v>0</v>
      </c>
      <c r="K26" s="55">
        <f>IF(MAX(K21:K25)&gt;=5,5,MAX(K21:K25))</f>
        <v>0</v>
      </c>
      <c r="L26" s="56"/>
    </row>
    <row r="27" s="2" customFormat="1" ht="25.5" customHeight="1" spans="1:12">
      <c r="A27" s="23"/>
      <c r="B27" s="38" t="s">
        <v>50</v>
      </c>
      <c r="C27" s="29"/>
      <c r="D27" s="29"/>
      <c r="E27" s="29"/>
      <c r="F27" s="29"/>
      <c r="G27" s="29"/>
      <c r="H27" s="30"/>
      <c r="I27" s="57">
        <f>IF(SUM(I20,I26)&gt;=8,8,SUM(I20,I26))</f>
        <v>0</v>
      </c>
      <c r="J27" s="57">
        <f>IF(SUM(J20,J26)&gt;=8,8,SUM(J20,J26))</f>
        <v>0</v>
      </c>
      <c r="K27" s="57">
        <f>IF(SUM(K20,K26)&gt;=8,8,SUM(K20,K26))</f>
        <v>0</v>
      </c>
      <c r="L27" s="58"/>
    </row>
    <row r="28" ht="30" customHeight="1" spans="1:12">
      <c r="A28" s="14"/>
      <c r="B28" s="9" t="s">
        <v>51</v>
      </c>
      <c r="C28" s="9" t="s">
        <v>52</v>
      </c>
      <c r="D28" s="9"/>
      <c r="E28" s="9" t="s">
        <v>53</v>
      </c>
      <c r="F28" s="9">
        <v>3</v>
      </c>
      <c r="G28" s="39" t="s">
        <v>54</v>
      </c>
      <c r="H28" s="40"/>
      <c r="I28" s="59"/>
      <c r="J28" s="60"/>
      <c r="K28" s="60"/>
      <c r="L28" s="61"/>
    </row>
    <row r="29" ht="22.5" customHeight="1" spans="1:12">
      <c r="A29" s="19"/>
      <c r="B29" s="9"/>
      <c r="C29" s="9"/>
      <c r="D29" s="9"/>
      <c r="E29" s="9"/>
      <c r="F29" s="9"/>
      <c r="G29" s="41"/>
      <c r="H29" s="42"/>
      <c r="I29" s="62"/>
      <c r="J29" s="63"/>
      <c r="K29" s="63"/>
      <c r="L29" s="64"/>
    </row>
    <row r="30" s="2" customFormat="1" ht="22.5" customHeight="1" spans="1:12">
      <c r="A30" s="24" t="s">
        <v>55</v>
      </c>
      <c r="B30" s="24"/>
      <c r="C30" s="24"/>
      <c r="D30" s="24"/>
      <c r="E30" s="24"/>
      <c r="F30" s="24"/>
      <c r="G30" s="24"/>
      <c r="H30" s="24"/>
      <c r="I30" s="53">
        <f>IF(SUM(I17,I27,I28)&gt;=15,15,SUM(I17,I27,I28))</f>
        <v>0</v>
      </c>
      <c r="J30" s="53">
        <f>IF(SUM(J17,J27,J28)&gt;=15,15,SUM(J17,J27,J28))</f>
        <v>0</v>
      </c>
      <c r="K30" s="53">
        <f>IF(SUM(K17,K27,K28)&gt;=15,15,SUM(K17,K27,K28))</f>
        <v>0</v>
      </c>
      <c r="L30" s="54"/>
    </row>
    <row r="31" ht="42" customHeight="1" spans="1:12">
      <c r="A31" s="8" t="s">
        <v>56</v>
      </c>
      <c r="B31" s="9" t="s">
        <v>57</v>
      </c>
      <c r="C31" s="9" t="s">
        <v>15</v>
      </c>
      <c r="D31" s="9" t="s">
        <v>58</v>
      </c>
      <c r="E31" s="9" t="s">
        <v>59</v>
      </c>
      <c r="F31" s="9"/>
      <c r="G31" s="43" t="s">
        <v>60</v>
      </c>
      <c r="H31" s="43"/>
      <c r="I31" s="47"/>
      <c r="J31" s="46"/>
      <c r="K31" s="46"/>
      <c r="L31" s="51"/>
    </row>
    <row r="32" ht="60" customHeight="1" spans="1:12">
      <c r="A32" s="14"/>
      <c r="B32" s="9"/>
      <c r="C32" s="9"/>
      <c r="D32" s="9"/>
      <c r="E32" s="9" t="s">
        <v>61</v>
      </c>
      <c r="F32" s="9">
        <v>30</v>
      </c>
      <c r="G32" s="43" t="s">
        <v>62</v>
      </c>
      <c r="H32" s="43"/>
      <c r="I32" s="47"/>
      <c r="J32" s="46"/>
      <c r="K32" s="46"/>
      <c r="L32" s="51"/>
    </row>
    <row r="33" ht="42.75" customHeight="1" spans="1:12">
      <c r="A33" s="14"/>
      <c r="B33" s="9"/>
      <c r="C33" s="9" t="s">
        <v>15</v>
      </c>
      <c r="D33" s="9" t="s">
        <v>63</v>
      </c>
      <c r="E33" s="9" t="s">
        <v>59</v>
      </c>
      <c r="F33" s="9"/>
      <c r="G33" s="43" t="s">
        <v>60</v>
      </c>
      <c r="H33" s="43"/>
      <c r="I33" s="47"/>
      <c r="J33" s="46"/>
      <c r="K33" s="46"/>
      <c r="L33" s="51"/>
    </row>
    <row r="34" ht="60" customHeight="1" spans="1:12">
      <c r="A34" s="14"/>
      <c r="B34" s="9"/>
      <c r="C34" s="9"/>
      <c r="D34" s="9"/>
      <c r="E34" s="9" t="s">
        <v>61</v>
      </c>
      <c r="F34" s="9">
        <v>30</v>
      </c>
      <c r="G34" s="43" t="s">
        <v>62</v>
      </c>
      <c r="H34" s="43"/>
      <c r="I34" s="47"/>
      <c r="J34" s="46"/>
      <c r="K34" s="46"/>
      <c r="L34" s="51"/>
    </row>
    <row r="35" ht="42" customHeight="1" spans="1:12">
      <c r="A35" s="14"/>
      <c r="B35" s="9"/>
      <c r="C35" s="9" t="s">
        <v>64</v>
      </c>
      <c r="D35" s="9" t="s">
        <v>58</v>
      </c>
      <c r="E35" s="9" t="s">
        <v>59</v>
      </c>
      <c r="F35" s="12"/>
      <c r="G35" s="43" t="s">
        <v>60</v>
      </c>
      <c r="H35" s="43"/>
      <c r="I35" s="47"/>
      <c r="J35" s="46"/>
      <c r="K35" s="46"/>
      <c r="L35" s="51"/>
    </row>
    <row r="36" ht="58.5" customHeight="1" spans="1:12">
      <c r="A36" s="14"/>
      <c r="B36" s="9"/>
      <c r="C36" s="9"/>
      <c r="D36" s="9"/>
      <c r="E36" s="9" t="s">
        <v>61</v>
      </c>
      <c r="F36" s="12">
        <v>30</v>
      </c>
      <c r="G36" s="43" t="s">
        <v>62</v>
      </c>
      <c r="H36" s="43"/>
      <c r="I36" s="47"/>
      <c r="J36" s="46"/>
      <c r="K36" s="46"/>
      <c r="L36" s="51"/>
    </row>
    <row r="37" ht="59.25" customHeight="1" spans="1:12">
      <c r="A37" s="14"/>
      <c r="B37" s="9"/>
      <c r="C37" s="9"/>
      <c r="D37" s="12" t="s">
        <v>63</v>
      </c>
      <c r="E37" s="12"/>
      <c r="F37" s="12">
        <v>30</v>
      </c>
      <c r="G37" s="43" t="s">
        <v>65</v>
      </c>
      <c r="H37" s="43"/>
      <c r="I37" s="47"/>
      <c r="J37" s="46"/>
      <c r="K37" s="46"/>
      <c r="L37" s="51"/>
    </row>
    <row r="38" ht="44.25" customHeight="1" spans="1:12">
      <c r="A38" s="14"/>
      <c r="B38" s="9"/>
      <c r="C38" s="9"/>
      <c r="D38" s="12" t="s">
        <v>66</v>
      </c>
      <c r="E38" s="12"/>
      <c r="F38" s="12">
        <v>24</v>
      </c>
      <c r="G38" s="43" t="s">
        <v>67</v>
      </c>
      <c r="H38" s="43"/>
      <c r="I38" s="47"/>
      <c r="J38" s="46"/>
      <c r="K38" s="46"/>
      <c r="L38" s="51"/>
    </row>
    <row r="39" ht="44.25" customHeight="1" spans="1:12">
      <c r="A39" s="14"/>
      <c r="B39" s="9"/>
      <c r="C39" s="9" t="s">
        <v>68</v>
      </c>
      <c r="D39" s="9"/>
      <c r="E39" s="12" t="s">
        <v>58</v>
      </c>
      <c r="F39" s="9">
        <v>21</v>
      </c>
      <c r="G39" s="43" t="s">
        <v>69</v>
      </c>
      <c r="H39" s="43"/>
      <c r="I39" s="47"/>
      <c r="J39" s="46"/>
      <c r="K39" s="46"/>
      <c r="L39" s="9"/>
    </row>
    <row r="40" ht="44.25" customHeight="1" spans="1:12">
      <c r="A40" s="14"/>
      <c r="B40" s="9"/>
      <c r="C40" s="9"/>
      <c r="D40" s="9"/>
      <c r="E40" s="12" t="s">
        <v>63</v>
      </c>
      <c r="F40" s="12">
        <v>18</v>
      </c>
      <c r="G40" s="43" t="s">
        <v>70</v>
      </c>
      <c r="H40" s="43"/>
      <c r="I40" s="47"/>
      <c r="J40" s="46"/>
      <c r="K40" s="46"/>
      <c r="L40" s="51"/>
    </row>
    <row r="41" ht="44.25" customHeight="1" spans="1:12">
      <c r="A41" s="14"/>
      <c r="B41" s="9"/>
      <c r="C41" s="9"/>
      <c r="D41" s="9"/>
      <c r="E41" s="12" t="s">
        <v>71</v>
      </c>
      <c r="F41" s="12">
        <v>15</v>
      </c>
      <c r="G41" s="43" t="s">
        <v>72</v>
      </c>
      <c r="H41" s="43"/>
      <c r="I41" s="47"/>
      <c r="J41" s="46"/>
      <c r="K41" s="46"/>
      <c r="L41" s="51"/>
    </row>
    <row r="42" s="2" customFormat="1" ht="22.5" customHeight="1" spans="1:12">
      <c r="A42" s="14"/>
      <c r="B42" s="24" t="s">
        <v>73</v>
      </c>
      <c r="C42" s="24"/>
      <c r="D42" s="24"/>
      <c r="E42" s="24"/>
      <c r="F42" s="24"/>
      <c r="G42" s="24"/>
      <c r="H42" s="24"/>
      <c r="I42" s="53">
        <f>IF(SUM(I31:I41)&gt;=30,30,SUM(I31:I41))</f>
        <v>0</v>
      </c>
      <c r="J42" s="53">
        <f t="shared" ref="J42:K42" si="1">IF(SUM(J31:J41)&gt;=30,30,SUM(J31:J41))</f>
        <v>0</v>
      </c>
      <c r="K42" s="53">
        <f t="shared" si="1"/>
        <v>0</v>
      </c>
      <c r="L42" s="54"/>
    </row>
    <row r="43" ht="45" customHeight="1" spans="1:12">
      <c r="A43" s="14"/>
      <c r="B43" s="9" t="s">
        <v>74</v>
      </c>
      <c r="C43" s="9" t="s">
        <v>75</v>
      </c>
      <c r="D43" s="9"/>
      <c r="E43" s="9" t="s">
        <v>76</v>
      </c>
      <c r="F43" s="9">
        <v>8</v>
      </c>
      <c r="G43" s="43" t="s">
        <v>77</v>
      </c>
      <c r="H43" s="43"/>
      <c r="I43" s="47"/>
      <c r="J43" s="46"/>
      <c r="K43" s="46"/>
      <c r="L43" s="51"/>
    </row>
    <row r="44" ht="65.25" customHeight="1" spans="1:12">
      <c r="A44" s="14"/>
      <c r="B44" s="9"/>
      <c r="C44" s="9"/>
      <c r="D44" s="9"/>
      <c r="E44" s="9" t="s">
        <v>78</v>
      </c>
      <c r="F44" s="9">
        <v>6</v>
      </c>
      <c r="G44" s="43" t="s">
        <v>79</v>
      </c>
      <c r="H44" s="43"/>
      <c r="I44" s="47"/>
      <c r="J44" s="46"/>
      <c r="K44" s="46"/>
      <c r="L44" s="9"/>
    </row>
    <row r="45" ht="54.75" customHeight="1" spans="1:12">
      <c r="A45" s="14"/>
      <c r="B45" s="9"/>
      <c r="C45" s="9" t="s">
        <v>80</v>
      </c>
      <c r="D45" s="9"/>
      <c r="E45" s="9" t="s">
        <v>76</v>
      </c>
      <c r="F45" s="9">
        <v>4</v>
      </c>
      <c r="G45" s="43" t="s">
        <v>81</v>
      </c>
      <c r="H45" s="43"/>
      <c r="I45" s="47"/>
      <c r="J45" s="46"/>
      <c r="K45" s="46"/>
      <c r="L45" s="9"/>
    </row>
    <row r="46" ht="54.95" customHeight="1" spans="1:12">
      <c r="A46" s="14"/>
      <c r="B46" s="9"/>
      <c r="C46" s="9"/>
      <c r="D46" s="9"/>
      <c r="E46" s="9" t="s">
        <v>78</v>
      </c>
      <c r="F46" s="9">
        <v>2</v>
      </c>
      <c r="G46" s="43" t="s">
        <v>82</v>
      </c>
      <c r="H46" s="43"/>
      <c r="I46" s="47"/>
      <c r="J46" s="46"/>
      <c r="K46" s="46"/>
      <c r="L46" s="9"/>
    </row>
    <row r="47" ht="51.95" customHeight="1" spans="1:12">
      <c r="A47" s="14"/>
      <c r="B47" s="9"/>
      <c r="C47" s="9" t="s">
        <v>83</v>
      </c>
      <c r="D47" s="9"/>
      <c r="E47" s="9" t="s">
        <v>84</v>
      </c>
      <c r="F47" s="9">
        <v>4</v>
      </c>
      <c r="G47" s="43" t="s">
        <v>85</v>
      </c>
      <c r="H47" s="43"/>
      <c r="I47" s="47"/>
      <c r="J47" s="46"/>
      <c r="K47" s="46"/>
      <c r="L47" s="51"/>
    </row>
    <row r="48" s="2" customFormat="1" ht="22.5" customHeight="1" spans="1:12">
      <c r="A48" s="14"/>
      <c r="B48" s="24" t="s">
        <v>86</v>
      </c>
      <c r="C48" s="24"/>
      <c r="D48" s="24"/>
      <c r="E48" s="24"/>
      <c r="F48" s="24"/>
      <c r="G48" s="24"/>
      <c r="H48" s="24"/>
      <c r="I48" s="53">
        <f>IF(SUM(I43:I47)&gt;=12,12,SUM(I43:I47))</f>
        <v>0</v>
      </c>
      <c r="J48" s="53">
        <f>IF(SUM(J43:J47)&gt;=12,12,SUM(J43:J47))</f>
        <v>0</v>
      </c>
      <c r="K48" s="53">
        <f>IF(SUM(K43:K47)&gt;=12,12,SUM(K43:K47))</f>
        <v>0</v>
      </c>
      <c r="L48" s="54"/>
    </row>
    <row r="49" ht="35.25" customHeight="1" spans="1:12">
      <c r="A49" s="14"/>
      <c r="B49" s="9" t="s">
        <v>87</v>
      </c>
      <c r="C49" s="9" t="s">
        <v>88</v>
      </c>
      <c r="D49" s="9"/>
      <c r="E49" s="9" t="s">
        <v>89</v>
      </c>
      <c r="F49" s="12">
        <v>10</v>
      </c>
      <c r="G49" s="43" t="s">
        <v>90</v>
      </c>
      <c r="H49" s="43"/>
      <c r="I49" s="47"/>
      <c r="J49" s="46"/>
      <c r="K49" s="46"/>
      <c r="L49" s="51"/>
    </row>
    <row r="50" ht="45.75" customHeight="1" spans="1:12">
      <c r="A50" s="14"/>
      <c r="B50" s="9"/>
      <c r="C50" s="9"/>
      <c r="D50" s="9"/>
      <c r="E50" s="9" t="s">
        <v>91</v>
      </c>
      <c r="F50" s="9">
        <v>6</v>
      </c>
      <c r="G50" s="43" t="s">
        <v>92</v>
      </c>
      <c r="H50" s="43"/>
      <c r="I50" s="47"/>
      <c r="J50" s="46"/>
      <c r="K50" s="46"/>
      <c r="L50" s="51"/>
    </row>
    <row r="51" ht="30" customHeight="1" spans="1:12">
      <c r="A51" s="14"/>
      <c r="B51" s="9"/>
      <c r="C51" s="9" t="s">
        <v>93</v>
      </c>
      <c r="D51" s="9"/>
      <c r="E51" s="9" t="s">
        <v>89</v>
      </c>
      <c r="F51" s="12">
        <v>8</v>
      </c>
      <c r="G51" s="43" t="s">
        <v>94</v>
      </c>
      <c r="H51" s="43"/>
      <c r="I51" s="47"/>
      <c r="J51" s="46"/>
      <c r="K51" s="46"/>
      <c r="L51" s="51"/>
    </row>
    <row r="52" ht="46.5" customHeight="1" spans="1:12">
      <c r="A52" s="14"/>
      <c r="B52" s="9"/>
      <c r="C52" s="9"/>
      <c r="D52" s="9"/>
      <c r="E52" s="9" t="s">
        <v>91</v>
      </c>
      <c r="F52" s="9">
        <v>5</v>
      </c>
      <c r="G52" s="43" t="s">
        <v>95</v>
      </c>
      <c r="H52" s="43"/>
      <c r="I52" s="47"/>
      <c r="J52" s="46"/>
      <c r="K52" s="46"/>
      <c r="L52" s="51"/>
    </row>
    <row r="53" ht="48.75" customHeight="1" spans="1:12">
      <c r="A53" s="14"/>
      <c r="B53" s="9"/>
      <c r="C53" s="9" t="s">
        <v>96</v>
      </c>
      <c r="D53" s="9"/>
      <c r="E53" s="9" t="s">
        <v>89</v>
      </c>
      <c r="F53" s="9">
        <v>5</v>
      </c>
      <c r="G53" s="43" t="s">
        <v>97</v>
      </c>
      <c r="H53" s="43"/>
      <c r="I53" s="47"/>
      <c r="J53" s="46"/>
      <c r="K53" s="46"/>
      <c r="L53" s="51"/>
    </row>
    <row r="54" ht="48.75" customHeight="1" spans="1:12">
      <c r="A54" s="14"/>
      <c r="B54" s="9"/>
      <c r="C54" s="9"/>
      <c r="D54" s="9"/>
      <c r="E54" s="9" t="s">
        <v>91</v>
      </c>
      <c r="F54" s="9">
        <v>3</v>
      </c>
      <c r="G54" s="43" t="s">
        <v>98</v>
      </c>
      <c r="H54" s="43"/>
      <c r="I54" s="47"/>
      <c r="J54" s="46"/>
      <c r="K54" s="46"/>
      <c r="L54" s="51"/>
    </row>
    <row r="55" ht="63" customHeight="1" spans="1:12">
      <c r="A55" s="14"/>
      <c r="B55" s="9"/>
      <c r="C55" s="9" t="s">
        <v>99</v>
      </c>
      <c r="D55" s="9"/>
      <c r="E55" s="9" t="s">
        <v>89</v>
      </c>
      <c r="F55" s="9">
        <v>2</v>
      </c>
      <c r="G55" s="43" t="s">
        <v>100</v>
      </c>
      <c r="H55" s="43"/>
      <c r="I55" s="47"/>
      <c r="J55" s="46"/>
      <c r="K55" s="46"/>
      <c r="L55" s="9"/>
    </row>
    <row r="56" s="2" customFormat="1" ht="22.5" customHeight="1" spans="1:12">
      <c r="A56" s="14"/>
      <c r="B56" s="24" t="s">
        <v>101</v>
      </c>
      <c r="C56" s="24"/>
      <c r="D56" s="24"/>
      <c r="E56" s="24"/>
      <c r="F56" s="24"/>
      <c r="G56" s="24"/>
      <c r="H56" s="24"/>
      <c r="I56" s="53">
        <f>IF(SUM(I49:I55)&gt;=12,12,SUM(I49:I55))</f>
        <v>0</v>
      </c>
      <c r="J56" s="53">
        <f>IF(SUM(J49:J55)&gt;=12,12,SUM(J49:J55))</f>
        <v>0</v>
      </c>
      <c r="K56" s="53">
        <f>IF(SUM(K49:K55)&gt;=12,12,SUM(K49:K55))</f>
        <v>0</v>
      </c>
      <c r="L56" s="54"/>
    </row>
    <row r="57" s="2" customFormat="1" ht="69.75" customHeight="1" spans="1:12">
      <c r="A57" s="14"/>
      <c r="B57" s="9" t="s">
        <v>102</v>
      </c>
      <c r="C57" s="9" t="s">
        <v>103</v>
      </c>
      <c r="D57" s="9"/>
      <c r="E57" s="9"/>
      <c r="F57" s="9">
        <v>7</v>
      </c>
      <c r="G57" s="43" t="s">
        <v>104</v>
      </c>
      <c r="H57" s="43"/>
      <c r="I57" s="47"/>
      <c r="J57" s="46"/>
      <c r="K57" s="65"/>
      <c r="L57" s="54"/>
    </row>
    <row r="58" s="2" customFormat="1" ht="57" customHeight="1" spans="1:12">
      <c r="A58" s="14"/>
      <c r="B58" s="9"/>
      <c r="C58" s="9" t="s">
        <v>105</v>
      </c>
      <c r="D58" s="9"/>
      <c r="E58" s="9"/>
      <c r="F58" s="9">
        <v>5</v>
      </c>
      <c r="G58" s="43" t="s">
        <v>106</v>
      </c>
      <c r="H58" s="43"/>
      <c r="I58" s="47"/>
      <c r="J58" s="46"/>
      <c r="K58" s="65"/>
      <c r="L58" s="9"/>
    </row>
    <row r="59" s="2" customFormat="1" ht="57" customHeight="1" spans="1:12">
      <c r="A59" s="14"/>
      <c r="B59" s="9"/>
      <c r="C59" s="9" t="s">
        <v>107</v>
      </c>
      <c r="D59" s="9"/>
      <c r="E59" s="9"/>
      <c r="F59" s="9">
        <v>3</v>
      </c>
      <c r="G59" s="43" t="s">
        <v>108</v>
      </c>
      <c r="H59" s="43"/>
      <c r="I59" s="47"/>
      <c r="J59" s="46"/>
      <c r="K59" s="65"/>
      <c r="L59" s="9"/>
    </row>
    <row r="60" ht="22.5" customHeight="1" spans="1:12">
      <c r="A60" s="19"/>
      <c r="B60" s="24" t="s">
        <v>109</v>
      </c>
      <c r="C60" s="24"/>
      <c r="D60" s="24"/>
      <c r="E60" s="24"/>
      <c r="F60" s="24"/>
      <c r="G60" s="24"/>
      <c r="H60" s="24"/>
      <c r="I60" s="53">
        <f>IF(SUM(I57:I59)&gt;=7,7,SUM(I57:I59))</f>
        <v>0</v>
      </c>
      <c r="J60" s="53">
        <f t="shared" ref="J60:K60" si="2">IF(SUM(J57:J59)&gt;=7,7,SUM(J57:J59))</f>
        <v>0</v>
      </c>
      <c r="K60" s="53">
        <f t="shared" si="2"/>
        <v>0</v>
      </c>
      <c r="L60" s="51"/>
    </row>
    <row r="61" s="2" customFormat="1" ht="22.5" customHeight="1" spans="1:12">
      <c r="A61" s="24" t="s">
        <v>110</v>
      </c>
      <c r="B61" s="24"/>
      <c r="C61" s="24"/>
      <c r="D61" s="24"/>
      <c r="E61" s="24"/>
      <c r="F61" s="24"/>
      <c r="G61" s="24"/>
      <c r="H61" s="24"/>
      <c r="I61" s="53">
        <f>IF(SUM(I42,I48,I56,I60)&gt;=30,30,SUM(I42,I48,I56,I60))</f>
        <v>0</v>
      </c>
      <c r="J61" s="53">
        <f t="shared" ref="J61:K61" si="3">IF(SUM(J42,J48,J56,J60)&gt;=30,30,SUM(J42,J48,J56,J60))</f>
        <v>0</v>
      </c>
      <c r="K61" s="53">
        <f t="shared" si="3"/>
        <v>0</v>
      </c>
      <c r="L61" s="54"/>
    </row>
    <row r="62" ht="48.75" customHeight="1" spans="1:12">
      <c r="A62" s="44" t="s">
        <v>111</v>
      </c>
      <c r="B62" s="9" t="s">
        <v>112</v>
      </c>
      <c r="C62" s="43" t="s">
        <v>113</v>
      </c>
      <c r="D62" s="43"/>
      <c r="E62" s="43"/>
      <c r="F62" s="9" t="s">
        <v>114</v>
      </c>
      <c r="G62" s="10" t="s">
        <v>115</v>
      </c>
      <c r="H62" s="11"/>
      <c r="I62" s="47"/>
      <c r="J62" s="46"/>
      <c r="K62" s="46"/>
      <c r="L62" s="9"/>
    </row>
    <row r="63" ht="53.25" customHeight="1" spans="1:12">
      <c r="A63" s="45"/>
      <c r="B63" s="9"/>
      <c r="C63" s="43" t="s">
        <v>116</v>
      </c>
      <c r="D63" s="43"/>
      <c r="E63" s="43"/>
      <c r="F63" s="9" t="s">
        <v>117</v>
      </c>
      <c r="G63" s="15"/>
      <c r="H63" s="16"/>
      <c r="I63" s="47"/>
      <c r="J63" s="46"/>
      <c r="K63" s="46"/>
      <c r="L63" s="51"/>
    </row>
    <row r="64" ht="42.75" customHeight="1" spans="1:12">
      <c r="A64" s="45"/>
      <c r="B64" s="9"/>
      <c r="C64" s="43" t="s">
        <v>118</v>
      </c>
      <c r="D64" s="43"/>
      <c r="E64" s="43"/>
      <c r="F64" s="9" t="s">
        <v>119</v>
      </c>
      <c r="G64" s="17"/>
      <c r="H64" s="18"/>
      <c r="I64" s="47"/>
      <c r="J64" s="46"/>
      <c r="K64" s="46"/>
      <c r="L64" s="51"/>
    </row>
    <row r="65" ht="54.75" customHeight="1" spans="1:12">
      <c r="A65" s="45"/>
      <c r="B65" s="25" t="s">
        <v>120</v>
      </c>
      <c r="C65" s="43" t="s">
        <v>121</v>
      </c>
      <c r="D65" s="43"/>
      <c r="E65" s="43"/>
      <c r="F65" s="9" t="s">
        <v>114</v>
      </c>
      <c r="G65" s="10" t="s">
        <v>115</v>
      </c>
      <c r="H65" s="11"/>
      <c r="I65" s="47"/>
      <c r="J65" s="46"/>
      <c r="K65" s="46"/>
      <c r="L65" s="9"/>
    </row>
    <row r="66" ht="48.95" customHeight="1" spans="1:12">
      <c r="A66" s="45"/>
      <c r="B66" s="28"/>
      <c r="C66" s="43" t="s">
        <v>122</v>
      </c>
      <c r="D66" s="43"/>
      <c r="E66" s="43"/>
      <c r="F66" s="9" t="s">
        <v>117</v>
      </c>
      <c r="G66" s="15"/>
      <c r="H66" s="16"/>
      <c r="I66" s="47"/>
      <c r="J66" s="46"/>
      <c r="K66" s="46"/>
      <c r="L66" s="51"/>
    </row>
    <row r="67" ht="62.25" customHeight="1" spans="1:12">
      <c r="A67" s="45"/>
      <c r="B67" s="31"/>
      <c r="C67" s="43" t="s">
        <v>123</v>
      </c>
      <c r="D67" s="43"/>
      <c r="E67" s="43"/>
      <c r="F67" s="9" t="s">
        <v>119</v>
      </c>
      <c r="G67" s="17"/>
      <c r="H67" s="18"/>
      <c r="I67" s="47"/>
      <c r="J67" s="46"/>
      <c r="K67" s="46"/>
      <c r="L67" s="51"/>
    </row>
    <row r="68" ht="93" customHeight="1" spans="1:12">
      <c r="A68" s="45"/>
      <c r="B68" s="25" t="s">
        <v>124</v>
      </c>
      <c r="C68" s="43" t="s">
        <v>125</v>
      </c>
      <c r="D68" s="43"/>
      <c r="E68" s="43"/>
      <c r="F68" s="9" t="s">
        <v>114</v>
      </c>
      <c r="G68" s="10" t="s">
        <v>115</v>
      </c>
      <c r="H68" s="11"/>
      <c r="I68" s="47"/>
      <c r="J68" s="46"/>
      <c r="K68" s="46"/>
      <c r="L68" s="9"/>
    </row>
    <row r="69" ht="96" customHeight="1" spans="1:12">
      <c r="A69" s="45"/>
      <c r="B69" s="28"/>
      <c r="C69" s="43" t="s">
        <v>126</v>
      </c>
      <c r="D69" s="43"/>
      <c r="E69" s="43"/>
      <c r="F69" s="9" t="s">
        <v>117</v>
      </c>
      <c r="G69" s="15"/>
      <c r="H69" s="16"/>
      <c r="I69" s="47"/>
      <c r="J69" s="46"/>
      <c r="K69" s="46"/>
      <c r="L69" s="51"/>
    </row>
    <row r="70" ht="77.25" customHeight="1" spans="1:12">
      <c r="A70" s="66"/>
      <c r="B70" s="31"/>
      <c r="C70" s="43" t="s">
        <v>127</v>
      </c>
      <c r="D70" s="43"/>
      <c r="E70" s="43"/>
      <c r="F70" s="9" t="s">
        <v>119</v>
      </c>
      <c r="G70" s="17"/>
      <c r="H70" s="18"/>
      <c r="I70" s="47"/>
      <c r="J70" s="46"/>
      <c r="K70" s="46"/>
      <c r="L70" s="51"/>
    </row>
    <row r="71" s="2" customFormat="1" ht="22.5" customHeight="1" spans="1:12">
      <c r="A71" s="38" t="s">
        <v>128</v>
      </c>
      <c r="B71" s="29"/>
      <c r="C71" s="29"/>
      <c r="D71" s="29"/>
      <c r="E71" s="29"/>
      <c r="F71" s="29"/>
      <c r="G71" s="29"/>
      <c r="H71" s="30"/>
      <c r="I71" s="53">
        <f>IF(SUM(I62:I70)&gt;=45,45,SUM(I62:I70))</f>
        <v>0</v>
      </c>
      <c r="J71" s="53">
        <f t="shared" ref="J71:K71" si="4">IF(SUM(J62:J70)&gt;=45,45,SUM(J62:J70))</f>
        <v>0</v>
      </c>
      <c r="K71" s="53">
        <f t="shared" si="4"/>
        <v>0</v>
      </c>
      <c r="L71" s="54"/>
    </row>
    <row r="72" s="2" customFormat="1" ht="43.5" customHeight="1" spans="1:12">
      <c r="A72" s="38" t="s">
        <v>129</v>
      </c>
      <c r="B72" s="29"/>
      <c r="C72" s="29"/>
      <c r="D72" s="29"/>
      <c r="E72" s="29"/>
      <c r="F72" s="29"/>
      <c r="G72" s="29"/>
      <c r="H72" s="30"/>
      <c r="I72" s="53">
        <f>SUM(I12,I30,I61,I71)</f>
        <v>0</v>
      </c>
      <c r="J72" s="53">
        <f>SUM(J12,J30,J61,J71)</f>
        <v>0</v>
      </c>
      <c r="K72" s="53">
        <f>SUM(K12,K30,K61,K71)</f>
        <v>0</v>
      </c>
      <c r="L72" s="54"/>
    </row>
    <row r="73" s="1" customFormat="1" ht="72" customHeight="1" spans="1:12">
      <c r="A73" s="67" t="s">
        <v>130</v>
      </c>
      <c r="B73" s="68"/>
      <c r="C73" s="68"/>
      <c r="D73" s="68"/>
      <c r="E73" s="68"/>
      <c r="F73" s="68"/>
      <c r="G73" s="68"/>
      <c r="H73" s="68"/>
      <c r="I73" s="68"/>
      <c r="J73" s="68"/>
      <c r="K73" s="68"/>
      <c r="L73" s="70"/>
    </row>
    <row r="74" ht="18.75" spans="2:2">
      <c r="B74" s="69"/>
    </row>
  </sheetData>
  <sheetProtection password="CF7A" sheet="1" objects="1" scenarios="1"/>
  <mergeCells count="119">
    <mergeCell ref="A1:L1"/>
    <mergeCell ref="A2:L2"/>
    <mergeCell ref="A12:H12"/>
    <mergeCell ref="B17:H17"/>
    <mergeCell ref="G18:H18"/>
    <mergeCell ref="G19:H19"/>
    <mergeCell ref="C20:H20"/>
    <mergeCell ref="C26:H26"/>
    <mergeCell ref="B27:H27"/>
    <mergeCell ref="A30:H30"/>
    <mergeCell ref="G31:H31"/>
    <mergeCell ref="G32:H32"/>
    <mergeCell ref="G33:H33"/>
    <mergeCell ref="G34:H34"/>
    <mergeCell ref="G35:H35"/>
    <mergeCell ref="G36:H36"/>
    <mergeCell ref="D37:E37"/>
    <mergeCell ref="G37:H37"/>
    <mergeCell ref="D38:E38"/>
    <mergeCell ref="G38:H38"/>
    <mergeCell ref="G39:H39"/>
    <mergeCell ref="G40:H40"/>
    <mergeCell ref="G41:H41"/>
    <mergeCell ref="B42:H42"/>
    <mergeCell ref="G43:H43"/>
    <mergeCell ref="G44:H44"/>
    <mergeCell ref="G45:H45"/>
    <mergeCell ref="G46:H46"/>
    <mergeCell ref="C47:D47"/>
    <mergeCell ref="G47:H47"/>
    <mergeCell ref="B48:H48"/>
    <mergeCell ref="G49:H49"/>
    <mergeCell ref="G50:H50"/>
    <mergeCell ref="G51:H51"/>
    <mergeCell ref="G52:H52"/>
    <mergeCell ref="G53:H53"/>
    <mergeCell ref="G54:H54"/>
    <mergeCell ref="C55:D55"/>
    <mergeCell ref="G55:H55"/>
    <mergeCell ref="B56:H56"/>
    <mergeCell ref="C57:E57"/>
    <mergeCell ref="G57:H57"/>
    <mergeCell ref="C58:E58"/>
    <mergeCell ref="G58:H58"/>
    <mergeCell ref="C59:E59"/>
    <mergeCell ref="G59:H59"/>
    <mergeCell ref="B60:H60"/>
    <mergeCell ref="A61:H61"/>
    <mergeCell ref="C62:E62"/>
    <mergeCell ref="C63:E63"/>
    <mergeCell ref="C64:E64"/>
    <mergeCell ref="C65:E65"/>
    <mergeCell ref="C66:E66"/>
    <mergeCell ref="C67:E67"/>
    <mergeCell ref="C68:E68"/>
    <mergeCell ref="C69:E69"/>
    <mergeCell ref="C70:E70"/>
    <mergeCell ref="A71:H71"/>
    <mergeCell ref="A72:H72"/>
    <mergeCell ref="A73:L73"/>
    <mergeCell ref="A3:A4"/>
    <mergeCell ref="A5:A11"/>
    <mergeCell ref="A13:A29"/>
    <mergeCell ref="A31:A60"/>
    <mergeCell ref="A62:A70"/>
    <mergeCell ref="B3:B4"/>
    <mergeCell ref="B5:B11"/>
    <mergeCell ref="B13:B16"/>
    <mergeCell ref="B18:B26"/>
    <mergeCell ref="B28:B29"/>
    <mergeCell ref="B31:B41"/>
    <mergeCell ref="B43:B47"/>
    <mergeCell ref="B49:B55"/>
    <mergeCell ref="B57:B59"/>
    <mergeCell ref="B62:B64"/>
    <mergeCell ref="B65:B67"/>
    <mergeCell ref="B68:B70"/>
    <mergeCell ref="C21:C25"/>
    <mergeCell ref="C31:C32"/>
    <mergeCell ref="C33:C34"/>
    <mergeCell ref="C35:C38"/>
    <mergeCell ref="D21:D22"/>
    <mergeCell ref="D23:D24"/>
    <mergeCell ref="D31:D32"/>
    <mergeCell ref="D33:D34"/>
    <mergeCell ref="D35:D36"/>
    <mergeCell ref="E3:E4"/>
    <mergeCell ref="E28:E29"/>
    <mergeCell ref="F3:F4"/>
    <mergeCell ref="F28:F29"/>
    <mergeCell ref="H21:H25"/>
    <mergeCell ref="I3:I4"/>
    <mergeCell ref="I28:I29"/>
    <mergeCell ref="J3:J4"/>
    <mergeCell ref="J28:J29"/>
    <mergeCell ref="K3:K4"/>
    <mergeCell ref="K28:K29"/>
    <mergeCell ref="L3:L4"/>
    <mergeCell ref="L28:L29"/>
    <mergeCell ref="G62:H64"/>
    <mergeCell ref="C49:D50"/>
    <mergeCell ref="C43:D44"/>
    <mergeCell ref="C51:D52"/>
    <mergeCell ref="C3:D4"/>
    <mergeCell ref="G3:H4"/>
    <mergeCell ref="C9:D11"/>
    <mergeCell ref="C5:D8"/>
    <mergeCell ref="C13:D14"/>
    <mergeCell ref="C15:D16"/>
    <mergeCell ref="C18:D19"/>
    <mergeCell ref="G5:H11"/>
    <mergeCell ref="G13:H16"/>
    <mergeCell ref="C45:D46"/>
    <mergeCell ref="C39:D41"/>
    <mergeCell ref="C28:D29"/>
    <mergeCell ref="G28:H29"/>
    <mergeCell ref="C53:D54"/>
    <mergeCell ref="G65:H67"/>
    <mergeCell ref="G68:H70"/>
  </mergeCells>
  <printOptions horizontalCentered="1"/>
  <pageMargins left="0.393055555555556" right="0.393055555555556" top="0.271527777777778" bottom="0.393055555555556" header="0.275" footer="0"/>
  <pageSetup paperSize="9" scale="95" fitToHeight="0" orientation="portrait"/>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生产制造</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ZQ</dc:creator>
  <cp:lastModifiedBy>Administrator</cp:lastModifiedBy>
  <dcterms:created xsi:type="dcterms:W3CDTF">2017-09-05T06:48:00Z</dcterms:created>
  <cp:lastPrinted>2019-10-14T02:06:00Z</cp:lastPrinted>
  <dcterms:modified xsi:type="dcterms:W3CDTF">2021-08-12T01:59:09Z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DDCC23430C0A4748AEE867A26516EEE7</vt:lpwstr>
  </property>
</Properties>
</file>